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NV2 sắp TT" sheetId="1" r:id="rId1"/>
  </sheets>
  <definedNames>
    <definedName name="_xlnm._FilterDatabase" localSheetId="0" hidden="1">'NV2 sắp TT'!$A$5:$V$19</definedName>
    <definedName name="_xlnm.Print_Area" localSheetId="0">'NV2 sắp TT'!$A$1:$S$19</definedName>
    <definedName name="_xlnm.Print_Titles" localSheetId="0">'NV2 sắp TT'!$5:$5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<sst xmlns="http://schemas.openxmlformats.org/spreadsheetml/2006/main" count="134" uniqueCount="64">
  <si>
    <t>SỞ GIÁO DỤC VÀ ĐÀO TẠO HƯNG YÊN</t>
  </si>
  <si>
    <t>KỲ THI TUYỂN SINH VÀO LỚP 10 THPT 
NĂM HỌC 2025-2026</t>
  </si>
  <si>
    <t>TT</t>
  </si>
  <si>
    <t>TT 
theo
trường</t>
  </si>
  <si>
    <t>Số báo danh</t>
  </si>
  <si>
    <t>Họ và tên</t>
  </si>
  <si>
    <t>Ngày sinh</t>
  </si>
  <si>
    <t>Giới tính</t>
  </si>
  <si>
    <t>Dân tộc</t>
  </si>
  <si>
    <t>Điểm ưu tiên</t>
  </si>
  <si>
    <t>Tổng điểm</t>
  </si>
  <si>
    <t>Đã đăng ký xét tuyển NV1 vào trường</t>
  </si>
  <si>
    <t>Điểm chuẩn NV1 ở trường xét NV2</t>
  </si>
  <si>
    <t>Đăng ký xét tuyển NV2 vào trường</t>
  </si>
  <si>
    <t>Đơn vị ĐKDT</t>
  </si>
  <si>
    <t>Điểm xét tuyển NV2</t>
  </si>
  <si>
    <t>Đỗ NV2</t>
  </si>
  <si>
    <t>Trượt NV2</t>
  </si>
  <si>
    <t>Dự kiến Duyệt Đợt 2</t>
  </si>
  <si>
    <t>Ghi chú</t>
  </si>
  <si>
    <t>Điện thoại</t>
  </si>
  <si>
    <t>Nam</t>
  </si>
  <si>
    <t>Kinh</t>
  </si>
  <si>
    <t>Đ</t>
  </si>
  <si>
    <t>THPT Hưng Yên</t>
  </si>
  <si>
    <t>Nữ</t>
  </si>
  <si>
    <t>THPT Trưng Vương</t>
  </si>
  <si>
    <t>THPT Kim Động</t>
  </si>
  <si>
    <t>TH và THCS Tô Hiệu</t>
  </si>
  <si>
    <t>THCS Hùng Cường</t>
  </si>
  <si>
    <t>THPT Đức Hợp</t>
  </si>
  <si>
    <t>BÙI GIA BẢO</t>
  </si>
  <si>
    <t>TH và THCS Song Mai</t>
  </si>
  <si>
    <t>0967143278</t>
  </si>
  <si>
    <t>DƯƠNG MINH DŨNG</t>
  </si>
  <si>
    <t>THCS Hiệp Cường</t>
  </si>
  <si>
    <t>0966887182</t>
  </si>
  <si>
    <t>NGUYỄN THANH PHONG</t>
  </si>
  <si>
    <t>0973537958</t>
  </si>
  <si>
    <t>TRẦN THÁI SƠN</t>
  </si>
  <si>
    <t>0326355856</t>
  </si>
  <si>
    <t>TRẦN QUANG TÙNG</t>
  </si>
  <si>
    <t>THCS Ngọc Thanh</t>
  </si>
  <si>
    <t>0975895852</t>
  </si>
  <si>
    <t>NGUYỄN VĂN HUY</t>
  </si>
  <si>
    <t>0983033120</t>
  </si>
  <si>
    <t>ĐÀO THỊ BẢO NGỌC</t>
  </si>
  <si>
    <t>TH và THCS Phú Cường</t>
  </si>
  <si>
    <t>0842166881</t>
  </si>
  <si>
    <t>NGUYỄN LÊ QUỲNH ANH</t>
  </si>
  <si>
    <t>0376370770</t>
  </si>
  <si>
    <t>ĐÀO NGUYÊN HÙNG</t>
  </si>
  <si>
    <t>0911130389</t>
  </si>
  <si>
    <t>NGUYỄN ĐÌNH ANH QUÂN</t>
  </si>
  <si>
    <t>0966551672</t>
  </si>
  <si>
    <t>BÙI KHÁNH VI</t>
  </si>
  <si>
    <t>0932244233</t>
  </si>
  <si>
    <t>NGUYỄN THỊ UYÊN TRANG</t>
  </si>
  <si>
    <t>0975391289</t>
  </si>
  <si>
    <t>TÔ THỊ QUỲNH CHI</t>
  </si>
  <si>
    <t>0976917143</t>
  </si>
  <si>
    <t>ĐÀO THỊ THANH NGÂN</t>
  </si>
  <si>
    <t>0974483784</t>
  </si>
  <si>
    <t xml:space="preserve">DANH SÁCH HỌC SINH ĐỖ ĐỢT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</si>
</sst>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2</xdr:row>
      <xdr:rowOff>38100</xdr:rowOff>
    </xdr:from>
    <xdr:to>
      <xdr:col>3</xdr:col>
      <xdr:colOff>1524000</xdr:colOff>
      <xdr:row>2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FFF62F98-1523-42B0-839C-D96AFB6A39B4}"/>
            </a:ext>
          </a:extLst>
        </xdr:cNvPr>
        <xdr:cNvCxnSpPr/>
      </xdr:nvCxnSpPr>
      <xdr:spPr>
        <a:xfrm>
          <a:off x="1276350" y="590550"/>
          <a:ext cx="14287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2" sqref="A2"/>
      <selection pane="bottomRight" activeCell="K6" sqref="K6"/>
    </sheetView>
  </sheetViews>
  <sheetFormatPr defaultRowHeight="15" x14ac:dyDescent="0.25"/>
  <cols>
    <col min="1" max="2" width="5" style="1" bestFit="1" customWidth="1"/>
    <col min="3" max="3" width="7.7109375" style="1" customWidth="1"/>
    <col min="4" max="4" width="25.85546875" style="3" customWidth="1"/>
    <col min="5" max="5" width="10.140625" style="1" bestFit="1" customWidth="1"/>
    <col min="6" max="6" width="6.42578125" style="1" customWidth="1"/>
    <col min="7" max="7" width="6.140625" style="1" customWidth="1"/>
    <col min="8" max="8" width="7" style="1" hidden="1" customWidth="1"/>
    <col min="9" max="9" width="6.7109375" style="1" customWidth="1"/>
    <col min="10" max="10" width="22.85546875" style="3" customWidth="1"/>
    <col min="11" max="11" width="9.140625" style="1" customWidth="1"/>
    <col min="12" max="12" width="30" style="4" customWidth="1"/>
    <col min="13" max="13" width="20.85546875" style="3" customWidth="1"/>
    <col min="14" max="14" width="20.28515625" style="1" hidden="1" customWidth="1"/>
    <col min="15" max="15" width="8.42578125" style="1" hidden="1" customWidth="1"/>
    <col min="16" max="16" width="11.140625" style="1" hidden="1" customWidth="1"/>
    <col min="17" max="17" width="7.85546875" style="1" customWidth="1"/>
    <col min="18" max="18" width="9.140625" style="4"/>
    <col min="19" max="19" width="11.5703125" style="4" customWidth="1"/>
    <col min="20" max="16384" width="9.140625" style="1"/>
  </cols>
  <sheetData>
    <row r="1" spans="1:19" x14ac:dyDescent="0.25">
      <c r="B1" s="23" t="s">
        <v>0</v>
      </c>
      <c r="C1" s="23"/>
      <c r="D1" s="23"/>
      <c r="E1" s="23"/>
      <c r="F1" s="2"/>
      <c r="G1" s="2"/>
    </row>
    <row r="2" spans="1:19" ht="28.5" customHeight="1" x14ac:dyDescent="0.25">
      <c r="B2" s="24" t="s">
        <v>1</v>
      </c>
      <c r="C2" s="24"/>
      <c r="D2" s="24"/>
      <c r="E2" s="24"/>
      <c r="F2" s="5"/>
      <c r="G2" s="5"/>
    </row>
    <row r="3" spans="1:19" ht="18.75" x14ac:dyDescent="0.25">
      <c r="B3" s="25" t="s">
        <v>63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6"/>
    </row>
    <row r="4" spans="1:19" ht="10.5" customHeight="1" x14ac:dyDescent="0.25"/>
    <row r="5" spans="1:19" s="2" customFormat="1" ht="71.25" x14ac:dyDescent="0.25">
      <c r="A5" s="7" t="s">
        <v>2</v>
      </c>
      <c r="B5" s="7" t="s">
        <v>3</v>
      </c>
      <c r="C5" s="7" t="s">
        <v>4</v>
      </c>
      <c r="D5" s="8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9" t="s">
        <v>11</v>
      </c>
      <c r="K5" s="7" t="s">
        <v>12</v>
      </c>
      <c r="L5" s="10" t="s">
        <v>13</v>
      </c>
      <c r="M5" s="8" t="s">
        <v>14</v>
      </c>
      <c r="N5" s="7" t="s">
        <v>15</v>
      </c>
      <c r="O5" s="7" t="s">
        <v>16</v>
      </c>
      <c r="P5" s="7" t="s">
        <v>17</v>
      </c>
      <c r="Q5" s="7" t="s">
        <v>18</v>
      </c>
      <c r="R5" s="7" t="s">
        <v>19</v>
      </c>
      <c r="S5" s="7" t="s">
        <v>20</v>
      </c>
    </row>
    <row r="6" spans="1:19" s="2" customFormat="1" ht="24" customHeight="1" x14ac:dyDescent="0.25">
      <c r="A6" s="11">
        <v>119</v>
      </c>
      <c r="B6" s="11">
        <v>2</v>
      </c>
      <c r="C6" s="13" t="str">
        <f>TEXT("002136","000000")</f>
        <v>002136</v>
      </c>
      <c r="D6" s="14" t="s">
        <v>31</v>
      </c>
      <c r="E6" s="13" t="str">
        <f>TEXT("16/12/2010","dd/mm/yyyy")</f>
        <v>16/12/2010</v>
      </c>
      <c r="F6" s="13" t="s">
        <v>21</v>
      </c>
      <c r="G6" s="13" t="s">
        <v>22</v>
      </c>
      <c r="H6" s="13">
        <v>0</v>
      </c>
      <c r="I6" s="13">
        <v>17.25</v>
      </c>
      <c r="J6" s="14" t="s">
        <v>27</v>
      </c>
      <c r="K6" s="13">
        <v>15.5</v>
      </c>
      <c r="L6" s="15" t="s">
        <v>30</v>
      </c>
      <c r="M6" s="14" t="s">
        <v>32</v>
      </c>
      <c r="N6" s="13">
        <v>0</v>
      </c>
      <c r="O6" s="13" t="s">
        <v>23</v>
      </c>
      <c r="P6" s="13"/>
      <c r="Q6" s="11">
        <v>1</v>
      </c>
      <c r="R6" s="16"/>
      <c r="S6" s="12" t="s">
        <v>33</v>
      </c>
    </row>
    <row r="7" spans="1:19" s="2" customFormat="1" ht="24" customHeight="1" x14ac:dyDescent="0.25">
      <c r="A7" s="11">
        <v>120</v>
      </c>
      <c r="B7" s="11">
        <v>3</v>
      </c>
      <c r="C7" s="13" t="str">
        <f>TEXT("003618","000000")</f>
        <v>003618</v>
      </c>
      <c r="D7" s="14" t="s">
        <v>34</v>
      </c>
      <c r="E7" s="13" t="str">
        <f>TEXT("03/09/2010","dd/mm/yyyy")</f>
        <v>03/09/2010</v>
      </c>
      <c r="F7" s="13" t="s">
        <v>21</v>
      </c>
      <c r="G7" s="13" t="s">
        <v>22</v>
      </c>
      <c r="H7" s="13">
        <v>0</v>
      </c>
      <c r="I7" s="13">
        <v>17.25</v>
      </c>
      <c r="J7" s="14" t="s">
        <v>27</v>
      </c>
      <c r="K7" s="13">
        <v>15.5</v>
      </c>
      <c r="L7" s="15" t="s">
        <v>30</v>
      </c>
      <c r="M7" s="14" t="s">
        <v>35</v>
      </c>
      <c r="N7" s="13">
        <v>0</v>
      </c>
      <c r="O7" s="13" t="s">
        <v>23</v>
      </c>
      <c r="P7" s="13"/>
      <c r="Q7" s="11">
        <v>2</v>
      </c>
      <c r="R7" s="16"/>
      <c r="S7" s="12" t="s">
        <v>36</v>
      </c>
    </row>
    <row r="8" spans="1:19" s="2" customFormat="1" ht="24" customHeight="1" x14ac:dyDescent="0.25">
      <c r="A8" s="11">
        <v>121</v>
      </c>
      <c r="B8" s="11">
        <v>4</v>
      </c>
      <c r="C8" s="13" t="str">
        <f>TEXT("012931","000000")</f>
        <v>012931</v>
      </c>
      <c r="D8" s="14" t="s">
        <v>37</v>
      </c>
      <c r="E8" s="13" t="str">
        <f>TEXT("26/01/2010","dd/mm/yyyy")</f>
        <v>26/01/2010</v>
      </c>
      <c r="F8" s="13" t="s">
        <v>21</v>
      </c>
      <c r="G8" s="13" t="s">
        <v>22</v>
      </c>
      <c r="H8" s="13">
        <v>0</v>
      </c>
      <c r="I8" s="13">
        <v>17.25</v>
      </c>
      <c r="J8" s="14" t="s">
        <v>27</v>
      </c>
      <c r="K8" s="13">
        <v>15.5</v>
      </c>
      <c r="L8" s="15" t="s">
        <v>30</v>
      </c>
      <c r="M8" s="14" t="s">
        <v>32</v>
      </c>
      <c r="N8" s="13">
        <v>0</v>
      </c>
      <c r="O8" s="13" t="s">
        <v>23</v>
      </c>
      <c r="P8" s="13"/>
      <c r="Q8" s="11">
        <v>3</v>
      </c>
      <c r="R8" s="16"/>
      <c r="S8" s="12" t="s">
        <v>38</v>
      </c>
    </row>
    <row r="9" spans="1:19" s="2" customFormat="1" ht="24" customHeight="1" x14ac:dyDescent="0.25">
      <c r="A9" s="11">
        <v>122</v>
      </c>
      <c r="B9" s="11">
        <v>5</v>
      </c>
      <c r="C9" s="13" t="str">
        <f>TEXT("014129","000000")</f>
        <v>014129</v>
      </c>
      <c r="D9" s="14" t="s">
        <v>39</v>
      </c>
      <c r="E9" s="13" t="str">
        <f>TEXT("08/01/2010","dd/mm/yyyy")</f>
        <v>08/01/2010</v>
      </c>
      <c r="F9" s="13" t="s">
        <v>21</v>
      </c>
      <c r="G9" s="13" t="s">
        <v>22</v>
      </c>
      <c r="H9" s="13">
        <v>0</v>
      </c>
      <c r="I9" s="13">
        <v>17.25</v>
      </c>
      <c r="J9" s="14" t="s">
        <v>27</v>
      </c>
      <c r="K9" s="13">
        <v>15.5</v>
      </c>
      <c r="L9" s="15" t="s">
        <v>30</v>
      </c>
      <c r="M9" s="14" t="s">
        <v>29</v>
      </c>
      <c r="N9" s="13">
        <v>0</v>
      </c>
      <c r="O9" s="13" t="s">
        <v>23</v>
      </c>
      <c r="P9" s="13"/>
      <c r="Q9" s="11">
        <v>4</v>
      </c>
      <c r="R9" s="16"/>
      <c r="S9" s="12" t="s">
        <v>40</v>
      </c>
    </row>
    <row r="10" spans="1:19" s="2" customFormat="1" ht="24" customHeight="1" x14ac:dyDescent="0.25">
      <c r="A10" s="11">
        <v>123</v>
      </c>
      <c r="B10" s="11">
        <v>6</v>
      </c>
      <c r="C10" s="13" t="str">
        <f>TEXT("016985","000000")</f>
        <v>016985</v>
      </c>
      <c r="D10" s="14" t="s">
        <v>41</v>
      </c>
      <c r="E10" s="13" t="str">
        <f>TEXT("28/07/2010","dd/mm/yyyy")</f>
        <v>28/07/2010</v>
      </c>
      <c r="F10" s="13" t="s">
        <v>21</v>
      </c>
      <c r="G10" s="13" t="s">
        <v>22</v>
      </c>
      <c r="H10" s="13">
        <v>0</v>
      </c>
      <c r="I10" s="13">
        <v>17.25</v>
      </c>
      <c r="J10" s="14" t="s">
        <v>27</v>
      </c>
      <c r="K10" s="13">
        <v>15.5</v>
      </c>
      <c r="L10" s="15" t="s">
        <v>30</v>
      </c>
      <c r="M10" s="14" t="s">
        <v>42</v>
      </c>
      <c r="N10" s="13">
        <v>0</v>
      </c>
      <c r="O10" s="13" t="s">
        <v>23</v>
      </c>
      <c r="P10" s="13"/>
      <c r="Q10" s="11">
        <v>5</v>
      </c>
      <c r="R10" s="16"/>
      <c r="S10" s="12" t="s">
        <v>43</v>
      </c>
    </row>
    <row r="11" spans="1:19" s="2" customFormat="1" ht="24" customHeight="1" x14ac:dyDescent="0.25">
      <c r="A11" s="11">
        <v>124</v>
      </c>
      <c r="B11" s="11">
        <v>7</v>
      </c>
      <c r="C11" s="13" t="str">
        <f>TEXT("006958","000000")</f>
        <v>006958</v>
      </c>
      <c r="D11" s="14" t="s">
        <v>44</v>
      </c>
      <c r="E11" s="13" t="str">
        <f>TEXT("20/07/2010","dd/mm/yyyy")</f>
        <v>20/07/2010</v>
      </c>
      <c r="F11" s="13" t="s">
        <v>21</v>
      </c>
      <c r="G11" s="13" t="s">
        <v>22</v>
      </c>
      <c r="H11" s="13">
        <v>0</v>
      </c>
      <c r="I11" s="13">
        <v>17.2</v>
      </c>
      <c r="J11" s="14" t="s">
        <v>27</v>
      </c>
      <c r="K11" s="13">
        <v>15.5</v>
      </c>
      <c r="L11" s="15" t="s">
        <v>30</v>
      </c>
      <c r="M11" s="14" t="s">
        <v>29</v>
      </c>
      <c r="N11" s="13">
        <v>0</v>
      </c>
      <c r="O11" s="13" t="s">
        <v>23</v>
      </c>
      <c r="P11" s="13"/>
      <c r="Q11" s="11">
        <v>6</v>
      </c>
      <c r="R11" s="16"/>
      <c r="S11" s="12" t="s">
        <v>45</v>
      </c>
    </row>
    <row r="12" spans="1:19" s="2" customFormat="1" ht="24" customHeight="1" x14ac:dyDescent="0.25">
      <c r="A12" s="11">
        <v>125</v>
      </c>
      <c r="B12" s="11">
        <v>8</v>
      </c>
      <c r="C12" s="13" t="str">
        <f>TEXT("011644","000000")</f>
        <v>011644</v>
      </c>
      <c r="D12" s="14" t="s">
        <v>46</v>
      </c>
      <c r="E12" s="13" t="str">
        <f>TEXT("30/07/2010","dd/mm/yyyy")</f>
        <v>30/07/2010</v>
      </c>
      <c r="F12" s="13" t="s">
        <v>25</v>
      </c>
      <c r="G12" s="13" t="s">
        <v>22</v>
      </c>
      <c r="H12" s="13">
        <v>0</v>
      </c>
      <c r="I12" s="13">
        <v>17.100000000000001</v>
      </c>
      <c r="J12" s="14" t="s">
        <v>27</v>
      </c>
      <c r="K12" s="13">
        <v>15.5</v>
      </c>
      <c r="L12" s="15" t="s">
        <v>30</v>
      </c>
      <c r="M12" s="14" t="s">
        <v>47</v>
      </c>
      <c r="N12" s="13">
        <v>0</v>
      </c>
      <c r="O12" s="13" t="s">
        <v>23</v>
      </c>
      <c r="P12" s="13"/>
      <c r="Q12" s="11">
        <v>7</v>
      </c>
      <c r="R12" s="16"/>
      <c r="S12" s="12" t="s">
        <v>48</v>
      </c>
    </row>
    <row r="13" spans="1:19" s="2" customFormat="1" ht="24" customHeight="1" x14ac:dyDescent="0.25">
      <c r="A13" s="11">
        <v>126</v>
      </c>
      <c r="B13" s="11">
        <v>9</v>
      </c>
      <c r="C13" s="13" t="str">
        <f>TEXT("000989","000000")</f>
        <v>000989</v>
      </c>
      <c r="D13" s="14" t="s">
        <v>49</v>
      </c>
      <c r="E13" s="13" t="str">
        <f>TEXT("03/01/2010","dd/mm/yyyy")</f>
        <v>03/01/2010</v>
      </c>
      <c r="F13" s="13" t="s">
        <v>25</v>
      </c>
      <c r="G13" s="13" t="s">
        <v>22</v>
      </c>
      <c r="H13" s="13">
        <v>0</v>
      </c>
      <c r="I13" s="13">
        <v>17</v>
      </c>
      <c r="J13" s="14" t="s">
        <v>27</v>
      </c>
      <c r="K13" s="13">
        <v>15.5</v>
      </c>
      <c r="L13" s="15" t="s">
        <v>30</v>
      </c>
      <c r="M13" s="14" t="s">
        <v>42</v>
      </c>
      <c r="N13" s="13">
        <v>0</v>
      </c>
      <c r="O13" s="13" t="s">
        <v>23</v>
      </c>
      <c r="P13" s="13"/>
      <c r="Q13" s="11">
        <v>8</v>
      </c>
      <c r="R13" s="16"/>
      <c r="S13" s="12" t="s">
        <v>50</v>
      </c>
    </row>
    <row r="14" spans="1:19" s="2" customFormat="1" ht="24" customHeight="1" x14ac:dyDescent="0.25">
      <c r="A14" s="11">
        <v>127</v>
      </c>
      <c r="B14" s="11">
        <v>10</v>
      </c>
      <c r="C14" s="13" t="str">
        <f>TEXT("007288","000000")</f>
        <v>007288</v>
      </c>
      <c r="D14" s="14" t="s">
        <v>51</v>
      </c>
      <c r="E14" s="13" t="str">
        <f>TEXT("10/08/2010","dd/mm/yyyy")</f>
        <v>10/08/2010</v>
      </c>
      <c r="F14" s="13" t="s">
        <v>21</v>
      </c>
      <c r="G14" s="13" t="s">
        <v>22</v>
      </c>
      <c r="H14" s="13">
        <v>0</v>
      </c>
      <c r="I14" s="13">
        <v>17</v>
      </c>
      <c r="J14" s="14" t="s">
        <v>27</v>
      </c>
      <c r="K14" s="13">
        <v>15.5</v>
      </c>
      <c r="L14" s="15" t="s">
        <v>30</v>
      </c>
      <c r="M14" s="14" t="s">
        <v>32</v>
      </c>
      <c r="N14" s="13">
        <v>0</v>
      </c>
      <c r="O14" s="13" t="s">
        <v>23</v>
      </c>
      <c r="P14" s="13"/>
      <c r="Q14" s="11">
        <v>9</v>
      </c>
      <c r="R14" s="16"/>
      <c r="S14" s="12" t="s">
        <v>52</v>
      </c>
    </row>
    <row r="15" spans="1:19" s="2" customFormat="1" ht="24" customHeight="1" x14ac:dyDescent="0.25">
      <c r="A15" s="11">
        <v>128</v>
      </c>
      <c r="B15" s="11">
        <v>11</v>
      </c>
      <c r="C15" s="13" t="str">
        <f>TEXT("013611","000000")</f>
        <v>013611</v>
      </c>
      <c r="D15" s="14" t="s">
        <v>53</v>
      </c>
      <c r="E15" s="13" t="str">
        <f>TEXT("26/06/2010","dd/mm/yyyy")</f>
        <v>26/06/2010</v>
      </c>
      <c r="F15" s="13" t="s">
        <v>21</v>
      </c>
      <c r="G15" s="13" t="s">
        <v>22</v>
      </c>
      <c r="H15" s="13">
        <v>0</v>
      </c>
      <c r="I15" s="13">
        <v>17</v>
      </c>
      <c r="J15" s="14" t="s">
        <v>27</v>
      </c>
      <c r="K15" s="13">
        <v>15.5</v>
      </c>
      <c r="L15" s="15" t="s">
        <v>30</v>
      </c>
      <c r="M15" s="14" t="s">
        <v>42</v>
      </c>
      <c r="N15" s="13">
        <v>0</v>
      </c>
      <c r="O15" s="13" t="s">
        <v>23</v>
      </c>
      <c r="P15" s="13"/>
      <c r="Q15" s="11">
        <v>10</v>
      </c>
      <c r="R15" s="16"/>
      <c r="S15" s="12" t="s">
        <v>54</v>
      </c>
    </row>
    <row r="16" spans="1:19" s="2" customFormat="1" ht="24" customHeight="1" x14ac:dyDescent="0.25">
      <c r="A16" s="11">
        <v>129</v>
      </c>
      <c r="B16" s="11">
        <v>12</v>
      </c>
      <c r="C16" s="13" t="str">
        <f>TEXT("017322","000000")</f>
        <v>017322</v>
      </c>
      <c r="D16" s="14" t="s">
        <v>55</v>
      </c>
      <c r="E16" s="13" t="str">
        <f>TEXT("14/12/2010","dd/mm/yyyy")</f>
        <v>14/12/2010</v>
      </c>
      <c r="F16" s="13" t="s">
        <v>25</v>
      </c>
      <c r="G16" s="13" t="s">
        <v>22</v>
      </c>
      <c r="H16" s="13">
        <v>0</v>
      </c>
      <c r="I16" s="13">
        <v>17</v>
      </c>
      <c r="J16" s="14" t="s">
        <v>24</v>
      </c>
      <c r="K16" s="13">
        <v>15.5</v>
      </c>
      <c r="L16" s="15" t="s">
        <v>30</v>
      </c>
      <c r="M16" s="14" t="s">
        <v>29</v>
      </c>
      <c r="N16" s="13">
        <v>0</v>
      </c>
      <c r="O16" s="13" t="s">
        <v>23</v>
      </c>
      <c r="P16" s="13"/>
      <c r="Q16" s="11">
        <v>11</v>
      </c>
      <c r="R16" s="16"/>
      <c r="S16" s="12" t="s">
        <v>56</v>
      </c>
    </row>
    <row r="17" spans="1:19" s="2" customFormat="1" ht="24" customHeight="1" x14ac:dyDescent="0.25">
      <c r="A17" s="11">
        <v>130</v>
      </c>
      <c r="B17" s="11">
        <v>13</v>
      </c>
      <c r="C17" s="13" t="str">
        <f>TEXT("016171","000000")</f>
        <v>016171</v>
      </c>
      <c r="D17" s="14" t="s">
        <v>57</v>
      </c>
      <c r="E17" s="13" t="str">
        <f>TEXT("29/08/2010","dd/mm/yyyy")</f>
        <v>29/08/2010</v>
      </c>
      <c r="F17" s="13" t="s">
        <v>25</v>
      </c>
      <c r="G17" s="13" t="s">
        <v>22</v>
      </c>
      <c r="H17" s="13">
        <v>0</v>
      </c>
      <c r="I17" s="13">
        <v>16.75</v>
      </c>
      <c r="J17" s="14" t="s">
        <v>27</v>
      </c>
      <c r="K17" s="13">
        <v>15.5</v>
      </c>
      <c r="L17" s="15" t="s">
        <v>30</v>
      </c>
      <c r="M17" s="14" t="s">
        <v>29</v>
      </c>
      <c r="N17" s="13">
        <v>0</v>
      </c>
      <c r="O17" s="13" t="s">
        <v>23</v>
      </c>
      <c r="P17" s="13"/>
      <c r="Q17" s="11">
        <v>12</v>
      </c>
      <c r="R17" s="16"/>
      <c r="S17" s="12" t="s">
        <v>58</v>
      </c>
    </row>
    <row r="18" spans="1:19" s="2" customFormat="1" ht="24" customHeight="1" x14ac:dyDescent="0.25">
      <c r="A18" s="11">
        <v>131</v>
      </c>
      <c r="B18" s="11">
        <v>14</v>
      </c>
      <c r="C18" s="13" t="str">
        <f>TEXT("002884","000000")</f>
        <v>002884</v>
      </c>
      <c r="D18" s="14" t="s">
        <v>59</v>
      </c>
      <c r="E18" s="13" t="str">
        <f>TEXT("12/06/2010","dd/mm/yyyy")</f>
        <v>12/06/2010</v>
      </c>
      <c r="F18" s="13" t="s">
        <v>25</v>
      </c>
      <c r="G18" s="13" t="s">
        <v>22</v>
      </c>
      <c r="H18" s="13">
        <v>0</v>
      </c>
      <c r="I18" s="13">
        <v>16.5</v>
      </c>
      <c r="J18" s="14" t="s">
        <v>26</v>
      </c>
      <c r="K18" s="13">
        <v>15.5</v>
      </c>
      <c r="L18" s="15" t="s">
        <v>30</v>
      </c>
      <c r="M18" s="14" t="s">
        <v>28</v>
      </c>
      <c r="N18" s="13">
        <v>0</v>
      </c>
      <c r="O18" s="13" t="s">
        <v>23</v>
      </c>
      <c r="P18" s="13"/>
      <c r="Q18" s="11">
        <v>13</v>
      </c>
      <c r="R18" s="16"/>
      <c r="S18" s="12" t="s">
        <v>60</v>
      </c>
    </row>
    <row r="19" spans="1:19" s="22" customFormat="1" ht="24" customHeight="1" x14ac:dyDescent="0.25">
      <c r="A19" s="11">
        <v>132</v>
      </c>
      <c r="B19" s="11">
        <v>15</v>
      </c>
      <c r="C19" s="17" t="str">
        <f>TEXT("011424","000000")</f>
        <v>011424</v>
      </c>
      <c r="D19" s="18" t="s">
        <v>61</v>
      </c>
      <c r="E19" s="17" t="str">
        <f>TEXT("17/07/2010","dd/mm/yyyy")</f>
        <v>17/07/2010</v>
      </c>
      <c r="F19" s="17" t="s">
        <v>25</v>
      </c>
      <c r="G19" s="17" t="s">
        <v>22</v>
      </c>
      <c r="H19" s="17">
        <v>0</v>
      </c>
      <c r="I19" s="17">
        <v>16.100000000000001</v>
      </c>
      <c r="J19" s="18" t="s">
        <v>27</v>
      </c>
      <c r="K19" s="17">
        <v>15.5</v>
      </c>
      <c r="L19" s="19" t="s">
        <v>30</v>
      </c>
      <c r="M19" s="18" t="s">
        <v>42</v>
      </c>
      <c r="N19" s="17">
        <v>0</v>
      </c>
      <c r="O19" s="17" t="s">
        <v>23</v>
      </c>
      <c r="P19" s="17"/>
      <c r="Q19" s="20">
        <v>14</v>
      </c>
      <c r="R19" s="21"/>
      <c r="S19" s="12" t="s">
        <v>62</v>
      </c>
    </row>
  </sheetData>
  <mergeCells count="3">
    <mergeCell ref="B1:E1"/>
    <mergeCell ref="B2:E2"/>
    <mergeCell ref="B3:R3"/>
  </mergeCells>
  <pageMargins left="0.43" right="0.35" top="0.56999999999999995" bottom="0.38" header="0.3" footer="0.24"/>
  <pageSetup paperSize="9" scale="76" orientation="landscape" horizontalDpi="4294967295" verticalDpi="4294967295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NV2 sắp TT</vt:lpstr>
      <vt:lpstr>'NV2 sắp TT'!Print_Area</vt:lpstr>
      <vt:lpstr>'NV2 sắp TT'!Print_Titles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Tuong Dan Yen My</dc:creator>
  <cp:lastModifiedBy>Windows 10</cp:lastModifiedBy>
  <dcterms:created xsi:type="dcterms:W3CDTF">2025-07-17T10:05:23Z</dcterms:created>
  <dcterms:modified xsi:type="dcterms:W3CDTF">2025-08-05T03:57:34Z</dcterms:modified>
</cp:coreProperties>
</file>